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<sst xmlns="http://schemas.openxmlformats.org/spreadsheetml/2006/main" count="61" uniqueCount="39">
  <si>
    <t>通山县医疗保障局对县内医院2022年居民医保住院
清算拨款表</t>
  </si>
  <si>
    <t>序号</t>
  </si>
  <si>
    <t>医院名称</t>
  </si>
  <si>
    <t>医保统筹发生额（1-9月）</t>
  </si>
  <si>
    <t>医保统筹发生额（1-12月）</t>
  </si>
  <si>
    <t>预付总额指标</t>
  </si>
  <si>
    <t>1-9月分配指标</t>
  </si>
  <si>
    <t>1-9月医保总控内应支付金额</t>
  </si>
  <si>
    <t>1-9月超支分担应支付金额</t>
  </si>
  <si>
    <t>10-12月DIP病种清算应拨付金额</t>
  </si>
  <si>
    <t>总计应拨付金额</t>
  </si>
  <si>
    <t>2022年已支付金额</t>
  </si>
  <si>
    <t>此次应拨付金额</t>
  </si>
  <si>
    <t>备注</t>
  </si>
  <si>
    <t>通山县人民医院</t>
  </si>
  <si>
    <t>楠林镇卫生院</t>
  </si>
  <si>
    <t>大路乡卫生院</t>
  </si>
  <si>
    <t>通羊镇卫生院</t>
  </si>
  <si>
    <t>黄沙镇卫生院</t>
  </si>
  <si>
    <t>大畈镇卫生院</t>
  </si>
  <si>
    <t>慈口乡卫生院</t>
  </si>
  <si>
    <t>厦铺镇卫生院</t>
  </si>
  <si>
    <t>杨芳乡卫生院</t>
  </si>
  <si>
    <t>闯王镇卫生院</t>
  </si>
  <si>
    <t>九宫镇卫生院</t>
  </si>
  <si>
    <t>燕厦乡卫生院</t>
  </si>
  <si>
    <t>洪港镇卫生院</t>
  </si>
  <si>
    <t>通山县中医医院</t>
  </si>
  <si>
    <t>通山县妇幼保健院</t>
  </si>
  <si>
    <t>通山县康泰医院</t>
  </si>
  <si>
    <t>通山安康精神病医院</t>
  </si>
  <si>
    <t>此此应加拨390871.87元</t>
  </si>
  <si>
    <t>通山七彩梦康复医疗中心11月（原通山县残疾人康复中心）</t>
  </si>
  <si>
    <t>通山县民福医院</t>
  </si>
  <si>
    <t>通山县康复医院</t>
  </si>
  <si>
    <t>合计</t>
  </si>
  <si>
    <t>通山县医疗保障局对县内医院2022年居民医保住院
清算拨款表（应扣金额）</t>
  </si>
  <si>
    <t>单位：元</t>
  </si>
  <si>
    <t>制表人：                     财务审核 ：                    分管领导：                     单位负责人：                        2023年6月28日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</si>
</sst>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仿宋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vertical="center"/>
    </xf>
    <xf numFmtId="0" fontId="6" fillId="0" borderId="1" xfId="49" applyFont="1" applyBorder="1" applyAlignment="1">
      <alignment horizontal="center" vertical="center"/>
    </xf>
    <xf numFmtId="176" fontId="7" fillId="0" borderId="1" xfId="49" applyNumberFormat="1" applyFont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tabSelected="1" workbookViewId="0">
      <selection activeCell="K13" sqref="K13"/>
    </sheetView>
  </sheetViews>
  <sheetFormatPr defaultColWidth="8.1" defaultRowHeight="14.25"/>
  <cols>
    <col min="1" max="1" width="4.2" style="4" customWidth="1"/>
    <col min="2" max="2" width="58.25" style="4" customWidth="1"/>
    <col min="3" max="4" width="12.7" style="1" customWidth="1"/>
    <col min="5" max="6" width="13.1" style="1" customWidth="1"/>
    <col min="7" max="7" width="12.4" style="1" customWidth="1"/>
    <col min="8" max="8" width="12.125" style="1" customWidth="1"/>
    <col min="9" max="9" width="13.375" style="1" customWidth="1"/>
    <col min="10" max="10" width="12.5" style="1" customWidth="1"/>
    <col min="11" max="11" width="13.125" style="1" customWidth="1"/>
    <col min="12" max="12" width="12.125" style="1" customWidth="1"/>
    <col min="13" max="13" width="8.5" style="1" customWidth="1"/>
    <col min="14" max="255" width="8.15" style="1" customWidth="1"/>
    <col min="256" max="16384" width="8.1" style="1"/>
  </cols>
  <sheetData>
    <row r="1" s="1" customFormat="1" ht="5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8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23" t="s">
        <v>13</v>
      </c>
    </row>
    <row r="3" s="1" customFormat="1" ht="22" customHeight="1" spans="1:13">
      <c r="A3" s="7">
        <v>1</v>
      </c>
      <c r="B3" s="8" t="s">
        <v>14</v>
      </c>
      <c r="C3" s="9">
        <v>61442063.87</v>
      </c>
      <c r="D3" s="9">
        <v>76812846.82</v>
      </c>
      <c r="E3" s="9">
        <v>80000000</v>
      </c>
      <c r="F3" s="9">
        <f t="shared" ref="F3:F22" si="0">C3/D3*100%*E3</f>
        <v>63991445.6121964</v>
      </c>
      <c r="G3" s="9">
        <v>61442063.87</v>
      </c>
      <c r="H3" s="9"/>
      <c r="I3" s="24">
        <v>14691507.0756946</v>
      </c>
      <c r="J3" s="9">
        <f>G3+H3+I3</f>
        <v>76133570.9456946</v>
      </c>
      <c r="K3" s="9">
        <v>76812846.82</v>
      </c>
      <c r="L3" s="9">
        <f>J3-K3</f>
        <v>-679275.874305382</v>
      </c>
      <c r="M3" s="25"/>
    </row>
    <row r="4" s="1" customFormat="1" ht="22" customHeight="1" spans="1:13">
      <c r="A4" s="7">
        <v>2</v>
      </c>
      <c r="B4" s="8" t="s">
        <v>15</v>
      </c>
      <c r="C4" s="9">
        <v>1453968.45</v>
      </c>
      <c r="D4" s="9">
        <v>1681828.26</v>
      </c>
      <c r="E4" s="9">
        <v>1596000</v>
      </c>
      <c r="F4" s="9">
        <f t="shared" si="0"/>
        <v>1379768.49443593</v>
      </c>
      <c r="G4" s="9">
        <v>1379768.49443593</v>
      </c>
      <c r="H4" s="9">
        <v>37099.977782035</v>
      </c>
      <c r="I4" s="9">
        <v>232357.687823</v>
      </c>
      <c r="J4" s="9">
        <f t="shared" ref="J4:J22" si="1">G4+H4+I4</f>
        <v>1649226.16004097</v>
      </c>
      <c r="K4" s="9">
        <v>1463000</v>
      </c>
      <c r="L4" s="9">
        <f t="shared" ref="L4:L23" si="2">J4-K4</f>
        <v>186226.160040965</v>
      </c>
      <c r="M4" s="25"/>
    </row>
    <row r="5" s="1" customFormat="1" ht="22" customHeight="1" spans="1:13">
      <c r="A5" s="7">
        <v>3</v>
      </c>
      <c r="B5" s="8" t="s">
        <v>16</v>
      </c>
      <c r="C5" s="9">
        <v>63552.11</v>
      </c>
      <c r="D5" s="9">
        <v>100633.59</v>
      </c>
      <c r="E5" s="9">
        <v>396000</v>
      </c>
      <c r="F5" s="9">
        <f t="shared" si="0"/>
        <v>250081.861930991</v>
      </c>
      <c r="G5" s="9">
        <v>63552.11</v>
      </c>
      <c r="H5" s="9"/>
      <c r="I5" s="9">
        <v>56149.369661</v>
      </c>
      <c r="J5" s="9">
        <f t="shared" si="1"/>
        <v>119701.479661</v>
      </c>
      <c r="K5" s="9">
        <v>235763.35</v>
      </c>
      <c r="L5" s="9">
        <f t="shared" si="2"/>
        <v>-116061.870339</v>
      </c>
      <c r="M5" s="25"/>
    </row>
    <row r="6" s="1" customFormat="1" ht="22" customHeight="1" spans="1:13">
      <c r="A6" s="7">
        <v>4</v>
      </c>
      <c r="B6" s="26" t="s">
        <v>17</v>
      </c>
      <c r="C6" s="27">
        <v>2331650.64</v>
      </c>
      <c r="D6" s="9">
        <v>3135321.31</v>
      </c>
      <c r="E6" s="10">
        <v>2592000</v>
      </c>
      <c r="F6" s="9">
        <f t="shared" si="0"/>
        <v>1927597.79981848</v>
      </c>
      <c r="G6" s="9">
        <v>1927597.79981848</v>
      </c>
      <c r="H6" s="9">
        <v>157914.480029043</v>
      </c>
      <c r="I6" s="9">
        <v>867205.679014</v>
      </c>
      <c r="J6" s="9">
        <f t="shared" si="1"/>
        <v>2952717.95886152</v>
      </c>
      <c r="K6" s="9">
        <v>2376000</v>
      </c>
      <c r="L6" s="9">
        <f t="shared" si="2"/>
        <v>576717.958861525</v>
      </c>
      <c r="M6" s="25"/>
    </row>
    <row r="7" s="1" customFormat="1" ht="22" customHeight="1" spans="1:13">
      <c r="A7" s="7">
        <v>5</v>
      </c>
      <c r="B7" s="8" t="s">
        <v>18</v>
      </c>
      <c r="C7" s="9">
        <v>1156416.44</v>
      </c>
      <c r="D7" s="9">
        <v>1520264.37</v>
      </c>
      <c r="E7" s="10">
        <v>1596000</v>
      </c>
      <c r="F7" s="9">
        <f t="shared" si="0"/>
        <v>1214026.10931413</v>
      </c>
      <c r="G7" s="9">
        <v>1156416.44</v>
      </c>
      <c r="H7" s="9"/>
      <c r="I7" s="9">
        <v>369870.486711</v>
      </c>
      <c r="J7" s="9">
        <f t="shared" si="1"/>
        <v>1526286.926711</v>
      </c>
      <c r="K7" s="9">
        <v>1520264.37</v>
      </c>
      <c r="L7" s="9">
        <f t="shared" si="2"/>
        <v>6022.55671099992</v>
      </c>
      <c r="M7" s="25"/>
    </row>
    <row r="8" s="1" customFormat="1" ht="22" customHeight="1" spans="1:13">
      <c r="A8" s="7">
        <v>6</v>
      </c>
      <c r="B8" s="8" t="s">
        <v>19</v>
      </c>
      <c r="C8" s="9">
        <v>532922.16</v>
      </c>
      <c r="D8" s="9">
        <v>715019.31</v>
      </c>
      <c r="E8" s="10">
        <v>900000</v>
      </c>
      <c r="F8" s="9">
        <f t="shared" si="0"/>
        <v>670792.994387802</v>
      </c>
      <c r="G8" s="11">
        <v>532922.16</v>
      </c>
      <c r="H8" s="9"/>
      <c r="I8" s="9">
        <v>197282.305083</v>
      </c>
      <c r="J8" s="9">
        <f t="shared" si="1"/>
        <v>730204.465083</v>
      </c>
      <c r="K8" s="9">
        <v>715019.31</v>
      </c>
      <c r="L8" s="9">
        <f t="shared" si="2"/>
        <v>15185.155083</v>
      </c>
      <c r="M8" s="25"/>
    </row>
    <row r="9" s="1" customFormat="1" ht="22" customHeight="1" spans="1:13">
      <c r="A9" s="7">
        <v>7</v>
      </c>
      <c r="B9" s="8" t="s">
        <v>20</v>
      </c>
      <c r="C9" s="9">
        <v>115185.41</v>
      </c>
      <c r="D9" s="9">
        <v>165318.32</v>
      </c>
      <c r="E9" s="11">
        <v>300000</v>
      </c>
      <c r="F9" s="9">
        <f t="shared" si="0"/>
        <v>209024.765071409</v>
      </c>
      <c r="G9" s="11">
        <v>115185.41</v>
      </c>
      <c r="H9" s="9"/>
      <c r="I9" s="9">
        <v>65728.332938</v>
      </c>
      <c r="J9" s="9">
        <f t="shared" si="1"/>
        <v>180913.742938</v>
      </c>
      <c r="K9" s="9">
        <v>175000</v>
      </c>
      <c r="L9" s="9">
        <f t="shared" si="2"/>
        <v>5913.74293800001</v>
      </c>
      <c r="M9" s="25"/>
    </row>
    <row r="10" s="1" customFormat="1" ht="22" customHeight="1" spans="1:13">
      <c r="A10" s="7">
        <v>8</v>
      </c>
      <c r="B10" s="8" t="s">
        <v>21</v>
      </c>
      <c r="C10" s="9">
        <v>349058.33</v>
      </c>
      <c r="D10" s="9">
        <v>391085.88</v>
      </c>
      <c r="E10" s="10">
        <v>792000</v>
      </c>
      <c r="F10" s="9">
        <f t="shared" si="0"/>
        <v>706888.720605305</v>
      </c>
      <c r="G10" s="11">
        <v>349058.33</v>
      </c>
      <c r="H10" s="9"/>
      <c r="I10" s="9">
        <v>54386.911946</v>
      </c>
      <c r="J10" s="9">
        <f t="shared" si="1"/>
        <v>403445.241946</v>
      </c>
      <c r="K10" s="9">
        <v>462000</v>
      </c>
      <c r="L10" s="9">
        <f t="shared" si="2"/>
        <v>-58554.758054</v>
      </c>
      <c r="M10" s="25"/>
    </row>
    <row r="11" s="1" customFormat="1" ht="22" customHeight="1" spans="1:13">
      <c r="A11" s="7">
        <v>9</v>
      </c>
      <c r="B11" s="12" t="s">
        <v>22</v>
      </c>
      <c r="C11" s="13">
        <v>459062.43</v>
      </c>
      <c r="D11" s="9">
        <v>686366.21</v>
      </c>
      <c r="E11" s="11">
        <v>900000</v>
      </c>
      <c r="F11" s="9">
        <f t="shared" si="0"/>
        <v>601947.15442067</v>
      </c>
      <c r="G11" s="11">
        <v>459062.43</v>
      </c>
      <c r="H11" s="9"/>
      <c r="I11" s="9">
        <v>219265.029688</v>
      </c>
      <c r="J11" s="9">
        <f t="shared" si="1"/>
        <v>678327.459688</v>
      </c>
      <c r="K11" s="9">
        <v>686366.21</v>
      </c>
      <c r="L11" s="9">
        <f t="shared" si="2"/>
        <v>-8038.75031199993</v>
      </c>
      <c r="M11" s="25"/>
    </row>
    <row r="12" s="1" customFormat="1" ht="22" customHeight="1" spans="1:13">
      <c r="A12" s="7">
        <v>10</v>
      </c>
      <c r="B12" s="12" t="s">
        <v>23</v>
      </c>
      <c r="C12" s="13">
        <v>625381.64</v>
      </c>
      <c r="D12" s="9">
        <v>773233.3</v>
      </c>
      <c r="E12" s="11">
        <v>792000</v>
      </c>
      <c r="F12" s="9">
        <f t="shared" si="0"/>
        <v>640559.917530711</v>
      </c>
      <c r="G12" s="11">
        <v>625381.64</v>
      </c>
      <c r="H12" s="9"/>
      <c r="I12" s="9">
        <v>130267.286652</v>
      </c>
      <c r="J12" s="9">
        <f t="shared" si="1"/>
        <v>755648.926652</v>
      </c>
      <c r="K12" s="9">
        <v>773233.3</v>
      </c>
      <c r="L12" s="9">
        <f t="shared" si="2"/>
        <v>-17584.3733480001</v>
      </c>
      <c r="M12" s="25"/>
    </row>
    <row r="13" s="1" customFormat="1" ht="22" customHeight="1" spans="1:13">
      <c r="A13" s="7">
        <v>11</v>
      </c>
      <c r="B13" s="8" t="s">
        <v>24</v>
      </c>
      <c r="C13" s="9">
        <v>1798401.02</v>
      </c>
      <c r="D13" s="9">
        <v>2360670.45</v>
      </c>
      <c r="E13" s="11">
        <v>3000000</v>
      </c>
      <c r="F13" s="9">
        <f t="shared" si="0"/>
        <v>2285453.7193025</v>
      </c>
      <c r="G13" s="11">
        <v>1798401.02</v>
      </c>
      <c r="H13" s="9"/>
      <c r="I13" s="9">
        <v>610016.724215</v>
      </c>
      <c r="J13" s="9">
        <f t="shared" si="1"/>
        <v>2408417.744215</v>
      </c>
      <c r="K13" s="9">
        <v>2360670.45</v>
      </c>
      <c r="L13" s="9">
        <f t="shared" si="2"/>
        <v>47747.2942149998</v>
      </c>
      <c r="M13" s="25"/>
    </row>
    <row r="14" s="3" customFormat="1" ht="22" customHeight="1" spans="1:13">
      <c r="A14" s="14">
        <v>12</v>
      </c>
      <c r="B14" s="15" t="s">
        <v>25</v>
      </c>
      <c r="C14" s="11">
        <v>301921.06</v>
      </c>
      <c r="D14" s="9">
        <v>412537.34</v>
      </c>
      <c r="E14" s="10">
        <v>900000</v>
      </c>
      <c r="F14" s="9">
        <f t="shared" si="0"/>
        <v>658677.233920207</v>
      </c>
      <c r="G14" s="11">
        <v>301921.06</v>
      </c>
      <c r="H14" s="9"/>
      <c r="I14" s="9">
        <v>102291.439957</v>
      </c>
      <c r="J14" s="9">
        <f t="shared" si="1"/>
        <v>404212.499957</v>
      </c>
      <c r="K14" s="9">
        <v>525000</v>
      </c>
      <c r="L14" s="9">
        <f t="shared" si="2"/>
        <v>-120787.500043</v>
      </c>
      <c r="M14" s="25"/>
    </row>
    <row r="15" s="1" customFormat="1" ht="22" customHeight="1" spans="1:13">
      <c r="A15" s="7">
        <v>13</v>
      </c>
      <c r="B15" s="8" t="s">
        <v>26</v>
      </c>
      <c r="C15" s="9">
        <v>1838113.09</v>
      </c>
      <c r="D15" s="9">
        <v>2214783.64</v>
      </c>
      <c r="E15" s="10">
        <v>3000000</v>
      </c>
      <c r="F15" s="9">
        <f t="shared" si="0"/>
        <v>2489786.88952208</v>
      </c>
      <c r="G15" s="11">
        <v>1838113.09</v>
      </c>
      <c r="H15" s="9"/>
      <c r="I15" s="9">
        <v>381532.268144</v>
      </c>
      <c r="J15" s="9">
        <f t="shared" si="1"/>
        <v>2219645.358144</v>
      </c>
      <c r="K15" s="9">
        <v>2235629.89</v>
      </c>
      <c r="L15" s="9">
        <f t="shared" si="2"/>
        <v>-15984.531856</v>
      </c>
      <c r="M15" s="25"/>
    </row>
    <row r="16" s="1" customFormat="1" ht="22" customHeight="1" spans="1:13">
      <c r="A16" s="7">
        <v>14</v>
      </c>
      <c r="B16" s="8" t="s">
        <v>27</v>
      </c>
      <c r="C16" s="9">
        <v>21086426.7</v>
      </c>
      <c r="D16" s="9">
        <v>26882583.27</v>
      </c>
      <c r="E16" s="16">
        <v>26280000</v>
      </c>
      <c r="F16" s="9">
        <f t="shared" si="0"/>
        <v>20613766.4714095</v>
      </c>
      <c r="G16" s="9">
        <v>20613766.47</v>
      </c>
      <c r="H16" s="17">
        <v>236330.11429525</v>
      </c>
      <c r="I16" s="9">
        <v>4669845.58134908</v>
      </c>
      <c r="J16" s="9">
        <f t="shared" si="1"/>
        <v>25519942.1656443</v>
      </c>
      <c r="K16" s="9">
        <v>26280000</v>
      </c>
      <c r="L16" s="9">
        <f t="shared" si="2"/>
        <v>-760057.834355667</v>
      </c>
      <c r="M16" s="25"/>
    </row>
    <row r="17" s="1" customFormat="1" ht="22" customHeight="1" spans="1:13">
      <c r="A17" s="7">
        <v>15</v>
      </c>
      <c r="B17" s="8" t="s">
        <v>28</v>
      </c>
      <c r="C17" s="9">
        <v>2680109.55</v>
      </c>
      <c r="D17" s="9">
        <v>3635988.69</v>
      </c>
      <c r="E17" s="9">
        <v>5700000</v>
      </c>
      <c r="F17" s="9">
        <f t="shared" si="0"/>
        <v>4201504.93784952</v>
      </c>
      <c r="G17" s="9">
        <v>2680109.55</v>
      </c>
      <c r="H17" s="9"/>
      <c r="I17" s="9">
        <v>1092707.940337</v>
      </c>
      <c r="J17" s="9">
        <f t="shared" si="1"/>
        <v>3772817.490337</v>
      </c>
      <c r="K17" s="9">
        <v>3635988.69</v>
      </c>
      <c r="L17" s="9">
        <f t="shared" si="2"/>
        <v>136828.800337</v>
      </c>
      <c r="M17" s="25"/>
    </row>
    <row r="18" s="1" customFormat="1" ht="22" customHeight="1" spans="1:13">
      <c r="A18" s="7">
        <v>16</v>
      </c>
      <c r="B18" s="8" t="s">
        <v>29</v>
      </c>
      <c r="C18" s="9">
        <v>6873802.23</v>
      </c>
      <c r="D18" s="9">
        <v>10559461.7</v>
      </c>
      <c r="E18" s="9">
        <v>9300000</v>
      </c>
      <c r="F18" s="9">
        <f t="shared" si="0"/>
        <v>6053941.2476869</v>
      </c>
      <c r="G18" s="9">
        <v>6053941.2476869</v>
      </c>
      <c r="H18" s="9">
        <v>367037.119647669</v>
      </c>
      <c r="I18" s="9">
        <v>3367016.35067738</v>
      </c>
      <c r="J18" s="9">
        <f t="shared" si="1"/>
        <v>9787994.71801195</v>
      </c>
      <c r="K18" s="9">
        <v>9300000</v>
      </c>
      <c r="L18" s="9">
        <f t="shared" si="2"/>
        <v>487994.718011949</v>
      </c>
      <c r="M18" s="25"/>
    </row>
    <row r="19" s="1" customFormat="1" ht="22" customHeight="1" spans="1:13">
      <c r="A19" s="7">
        <v>17</v>
      </c>
      <c r="B19" s="8" t="s">
        <v>30</v>
      </c>
      <c r="C19" s="9">
        <v>7278876.73</v>
      </c>
      <c r="D19" s="9">
        <v>9668171.91</v>
      </c>
      <c r="E19" s="9">
        <v>6300000</v>
      </c>
      <c r="F19" s="9">
        <f t="shared" si="0"/>
        <v>4743081.09391075</v>
      </c>
      <c r="G19" s="9">
        <v>4743081.09391075</v>
      </c>
      <c r="H19" s="9">
        <v>474308.109391075</v>
      </c>
      <c r="I19" s="9">
        <v>2389295.18</v>
      </c>
      <c r="J19" s="9">
        <f t="shared" si="1"/>
        <v>7606684.38330183</v>
      </c>
      <c r="K19" s="9">
        <v>6300000</v>
      </c>
      <c r="L19" s="9">
        <f>J19-K19+390871.87</f>
        <v>1697556.25330183</v>
      </c>
      <c r="M19" s="25" t="s">
        <v>31</v>
      </c>
    </row>
    <row r="20" s="1" customFormat="1" ht="22" customHeight="1" spans="1:13">
      <c r="A20" s="7">
        <v>18</v>
      </c>
      <c r="B20" s="8" t="s">
        <v>32</v>
      </c>
      <c r="C20" s="9">
        <v>624922.52</v>
      </c>
      <c r="D20" s="9">
        <v>1242020.76</v>
      </c>
      <c r="E20" s="9">
        <v>0</v>
      </c>
      <c r="F20" s="9">
        <f t="shared" si="0"/>
        <v>0</v>
      </c>
      <c r="G20" s="9">
        <v>624922.52</v>
      </c>
      <c r="H20" s="9"/>
      <c r="I20" s="9">
        <v>599098.24</v>
      </c>
      <c r="J20" s="9">
        <f t="shared" si="1"/>
        <v>1224020.76</v>
      </c>
      <c r="K20" s="9">
        <v>1224020.76</v>
      </c>
      <c r="L20" s="9">
        <f t="shared" si="2"/>
        <v>0</v>
      </c>
      <c r="M20" s="25"/>
    </row>
    <row r="21" s="1" customFormat="1" ht="22" customHeight="1" spans="1:13">
      <c r="A21" s="7">
        <v>19</v>
      </c>
      <c r="B21" s="8" t="s">
        <v>33</v>
      </c>
      <c r="C21" s="9">
        <v>326968.15</v>
      </c>
      <c r="D21" s="9">
        <v>466428.48</v>
      </c>
      <c r="E21" s="16">
        <v>492000</v>
      </c>
      <c r="F21" s="9">
        <f t="shared" si="0"/>
        <v>344893.883409521</v>
      </c>
      <c r="G21" s="9">
        <v>326968.15</v>
      </c>
      <c r="H21" s="9"/>
      <c r="I21" s="9">
        <v>182239.147061</v>
      </c>
      <c r="J21" s="9">
        <f t="shared" si="1"/>
        <v>509207.297061</v>
      </c>
      <c r="K21" s="9">
        <v>466428.48</v>
      </c>
      <c r="L21" s="9">
        <f t="shared" si="2"/>
        <v>42778.817061</v>
      </c>
      <c r="M21" s="25"/>
    </row>
    <row r="22" s="1" customFormat="1" ht="22" customHeight="1" spans="1:13">
      <c r="A22" s="7">
        <v>20</v>
      </c>
      <c r="B22" s="8" t="s">
        <v>34</v>
      </c>
      <c r="C22" s="9">
        <v>512851.93</v>
      </c>
      <c r="D22" s="9">
        <v>711561.27</v>
      </c>
      <c r="E22" s="16">
        <v>492000</v>
      </c>
      <c r="F22" s="9">
        <f t="shared" si="0"/>
        <v>354604.951390904</v>
      </c>
      <c r="G22" s="9">
        <v>354604.951390904</v>
      </c>
      <c r="H22" s="9">
        <v>35460.4951390904</v>
      </c>
      <c r="I22" s="9">
        <v>186932.68154251</v>
      </c>
      <c r="J22" s="9">
        <f t="shared" si="1"/>
        <v>576998.128072505</v>
      </c>
      <c r="K22" s="9">
        <v>492000</v>
      </c>
      <c r="L22" s="9">
        <f t="shared" si="2"/>
        <v>84998.1280725045</v>
      </c>
      <c r="M22" s="25"/>
    </row>
    <row r="23" s="1" customFormat="1" ht="22" customHeight="1" spans="1:13">
      <c r="A23" s="18" t="s">
        <v>35</v>
      </c>
      <c r="B23" s="19"/>
      <c r="C23" s="20">
        <f t="shared" ref="C23:K23" si="3">SUM(C3:C22)</f>
        <v>111851654.46</v>
      </c>
      <c r="D23" s="20">
        <f t="shared" si="3"/>
        <v>144136124.88</v>
      </c>
      <c r="E23" s="20">
        <f t="shared" si="3"/>
        <v>145328000</v>
      </c>
      <c r="F23" s="20">
        <f t="shared" si="3"/>
        <v>113337843.858114</v>
      </c>
      <c r="G23" s="20">
        <f t="shared" si="3"/>
        <v>107386837.837243</v>
      </c>
      <c r="H23" s="20">
        <f t="shared" si="3"/>
        <v>1308150.29628416</v>
      </c>
      <c r="I23" s="20">
        <f t="shared" si="3"/>
        <v>30464995.7184936</v>
      </c>
      <c r="J23" s="20">
        <f t="shared" si="3"/>
        <v>139159983.852021</v>
      </c>
      <c r="K23" s="20">
        <f t="shared" si="3"/>
        <v>138039231.63</v>
      </c>
      <c r="L23" s="9">
        <f t="shared" si="2"/>
        <v>1120752.22202072</v>
      </c>
      <c r="M23" s="25"/>
    </row>
    <row r="24" s="1" customFormat="1" spans="1:2">
      <c r="A24" s="4"/>
      <c r="B24" s="4"/>
    </row>
  </sheetData>
  <mergeCells count="2">
    <mergeCell ref="A1:M1"/>
    <mergeCell ref="A23:B23"/>
  </mergeCells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workbookViewId="0">
      <selection activeCell="A1" sqref="A1:M1"/>
    </sheetView>
  </sheetViews>
  <sheetFormatPr defaultColWidth="8.1" defaultRowHeight="14.25"/>
  <cols>
    <col min="1" max="1" width="4.2" style="4" customWidth="1"/>
    <col min="2" max="2" width="16.125" style="4" customWidth="1"/>
    <col min="3" max="4" width="12.7" style="1" customWidth="1"/>
    <col min="5" max="6" width="13.1" style="1" customWidth="1"/>
    <col min="7" max="7" width="12.4" style="1" customWidth="1"/>
    <col min="8" max="8" width="12.125" style="1" customWidth="1"/>
    <col min="9" max="9" width="13.375" style="1" customWidth="1"/>
    <col min="10" max="10" width="12.5" style="1" customWidth="1"/>
    <col min="11" max="11" width="13.125" style="1" customWidth="1"/>
    <col min="12" max="12" width="12.125" style="1" customWidth="1"/>
    <col min="13" max="13" width="8.5" style="1" customWidth="1"/>
    <col min="14" max="255" width="8.15" style="1" customWidth="1"/>
    <col min="256" max="16384" width="8.1" style="1"/>
  </cols>
  <sheetData>
    <row r="1" s="1" customFormat="1" ht="51" customHeight="1" spans="1:13">
      <c r="A1" s="5" t="s">
        <v>36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5" customHeight="1" spans="1:1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22" t="s">
        <v>37</v>
      </c>
      <c r="M2" s="22"/>
    </row>
    <row r="3" s="2" customFormat="1" ht="38" customHeight="1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23" t="s">
        <v>13</v>
      </c>
    </row>
    <row r="4" s="1" customFormat="1" ht="22" customHeight="1" spans="1:13">
      <c r="A4" s="7">
        <v>1</v>
      </c>
      <c r="B4" s="8" t="s">
        <v>14</v>
      </c>
      <c r="C4" s="9">
        <v>61442063.87</v>
      </c>
      <c r="D4" s="9">
        <v>76812846.82</v>
      </c>
      <c r="E4" s="9">
        <v>80000000</v>
      </c>
      <c r="F4" s="9">
        <f>C4/D4*100%*E4</f>
        <v>63991445.6121964</v>
      </c>
      <c r="G4" s="9">
        <v>61442063.87</v>
      </c>
      <c r="H4" s="9"/>
      <c r="I4" s="24">
        <v>14691507.0756946</v>
      </c>
      <c r="J4" s="9">
        <f>G4+H4+I4</f>
        <v>76133570.9456946</v>
      </c>
      <c r="K4" s="9">
        <v>76812846.82</v>
      </c>
      <c r="L4" s="9">
        <f t="shared" ref="L4:L12" si="0">J4-K4</f>
        <v>-679275.874305382</v>
      </c>
      <c r="M4" s="25"/>
    </row>
    <row r="5" s="1" customFormat="1" ht="22" customHeight="1" spans="1:13">
      <c r="A5" s="7">
        <v>3</v>
      </c>
      <c r="B5" s="8" t="s">
        <v>16</v>
      </c>
      <c r="C5" s="9">
        <v>63552.11</v>
      </c>
      <c r="D5" s="9">
        <v>100633.59</v>
      </c>
      <c r="E5" s="9">
        <v>396000</v>
      </c>
      <c r="F5" s="9">
        <f>C5/D5*100%*E5</f>
        <v>250081.861930991</v>
      </c>
      <c r="G5" s="9">
        <v>63552.11</v>
      </c>
      <c r="H5" s="9"/>
      <c r="I5" s="9">
        <v>56149.369661</v>
      </c>
      <c r="J5" s="9">
        <f>G5+H5+I5</f>
        <v>119701.479661</v>
      </c>
      <c r="K5" s="9">
        <v>235763.35</v>
      </c>
      <c r="L5" s="9">
        <f t="shared" si="0"/>
        <v>-116061.870339</v>
      </c>
      <c r="M5" s="25"/>
    </row>
    <row r="6" s="1" customFormat="1" ht="22" customHeight="1" spans="1:13">
      <c r="A6" s="7">
        <v>8</v>
      </c>
      <c r="B6" s="8" t="s">
        <v>21</v>
      </c>
      <c r="C6" s="9">
        <v>349058.33</v>
      </c>
      <c r="D6" s="9">
        <v>391085.88</v>
      </c>
      <c r="E6" s="10">
        <v>792000</v>
      </c>
      <c r="F6" s="9">
        <f>C6/D6*100%*E6</f>
        <v>706888.720605305</v>
      </c>
      <c r="G6" s="11">
        <v>349058.33</v>
      </c>
      <c r="H6" s="9"/>
      <c r="I6" s="9">
        <v>54386.911946</v>
      </c>
      <c r="J6" s="9">
        <f>G6+H6+I6</f>
        <v>403445.241946</v>
      </c>
      <c r="K6" s="9">
        <v>462000</v>
      </c>
      <c r="L6" s="9">
        <f t="shared" si="0"/>
        <v>-58554.758054</v>
      </c>
      <c r="M6" s="25"/>
    </row>
    <row r="7" s="1" customFormat="1" ht="22" customHeight="1" spans="1:13">
      <c r="A7" s="7">
        <v>9</v>
      </c>
      <c r="B7" s="12" t="s">
        <v>22</v>
      </c>
      <c r="C7" s="13">
        <v>459062.43</v>
      </c>
      <c r="D7" s="9">
        <v>686366.21</v>
      </c>
      <c r="E7" s="11">
        <v>900000</v>
      </c>
      <c r="F7" s="9">
        <f>C7/D7*100%*E7</f>
        <v>601947.15442067</v>
      </c>
      <c r="G7" s="11">
        <v>459062.43</v>
      </c>
      <c r="H7" s="9"/>
      <c r="I7" s="9">
        <v>219265.029688</v>
      </c>
      <c r="J7" s="9">
        <f>G7+H7+I7</f>
        <v>678327.459688</v>
      </c>
      <c r="K7" s="9">
        <v>686366.21</v>
      </c>
      <c r="L7" s="9">
        <f t="shared" si="0"/>
        <v>-8038.75031199993</v>
      </c>
      <c r="M7" s="25"/>
    </row>
    <row r="8" s="1" customFormat="1" ht="22" customHeight="1" spans="1:13">
      <c r="A8" s="7">
        <v>10</v>
      </c>
      <c r="B8" s="12" t="s">
        <v>23</v>
      </c>
      <c r="C8" s="13">
        <v>625381.64</v>
      </c>
      <c r="D8" s="9">
        <v>773233.3</v>
      </c>
      <c r="E8" s="11">
        <v>792000</v>
      </c>
      <c r="F8" s="9">
        <f>C8/D8*100%*E8</f>
        <v>640559.917530711</v>
      </c>
      <c r="G8" s="11">
        <v>625381.64</v>
      </c>
      <c r="H8" s="9"/>
      <c r="I8" s="9">
        <v>130267.286652</v>
      </c>
      <c r="J8" s="9">
        <f>G8+H8+I8</f>
        <v>755648.926652</v>
      </c>
      <c r="K8" s="9">
        <v>773233.3</v>
      </c>
      <c r="L8" s="9">
        <f t="shared" si="0"/>
        <v>-17584.3733480001</v>
      </c>
      <c r="M8" s="25"/>
    </row>
    <row r="9" s="3" customFormat="1" ht="22" customHeight="1" spans="1:13">
      <c r="A9" s="14">
        <v>12</v>
      </c>
      <c r="B9" s="15" t="s">
        <v>25</v>
      </c>
      <c r="C9" s="11">
        <v>301921.06</v>
      </c>
      <c r="D9" s="9">
        <v>412537.34</v>
      </c>
      <c r="E9" s="10">
        <v>900000</v>
      </c>
      <c r="F9" s="9">
        <f t="shared" ref="F9:F17" si="1">C9/D9*100%*E9</f>
        <v>658677.233920207</v>
      </c>
      <c r="G9" s="11">
        <v>301921.06</v>
      </c>
      <c r="H9" s="9"/>
      <c r="I9" s="9">
        <v>102291.439957</v>
      </c>
      <c r="J9" s="9">
        <f t="shared" ref="J9:J17" si="2">G9+H9+I9</f>
        <v>404212.499957</v>
      </c>
      <c r="K9" s="9">
        <v>525000</v>
      </c>
      <c r="L9" s="9">
        <f t="shared" si="0"/>
        <v>-120787.500043</v>
      </c>
      <c r="M9" s="25"/>
    </row>
    <row r="10" s="1" customFormat="1" ht="22" customHeight="1" spans="1:13">
      <c r="A10" s="7">
        <v>13</v>
      </c>
      <c r="B10" s="8" t="s">
        <v>26</v>
      </c>
      <c r="C10" s="9">
        <v>1838113.09</v>
      </c>
      <c r="D10" s="9">
        <v>2214783.64</v>
      </c>
      <c r="E10" s="10">
        <v>3000000</v>
      </c>
      <c r="F10" s="9">
        <f t="shared" si="1"/>
        <v>2489786.88952208</v>
      </c>
      <c r="G10" s="11">
        <v>1838113.09</v>
      </c>
      <c r="H10" s="9"/>
      <c r="I10" s="9">
        <v>381532.268144</v>
      </c>
      <c r="J10" s="9">
        <f t="shared" si="2"/>
        <v>2219645.358144</v>
      </c>
      <c r="K10" s="9">
        <v>2235629.89</v>
      </c>
      <c r="L10" s="9">
        <f t="shared" si="0"/>
        <v>-15984.531856</v>
      </c>
      <c r="M10" s="25"/>
    </row>
    <row r="11" s="1" customFormat="1" ht="22" customHeight="1" spans="1:13">
      <c r="A11" s="7">
        <v>14</v>
      </c>
      <c r="B11" s="8" t="s">
        <v>27</v>
      </c>
      <c r="C11" s="9">
        <v>21086426.7</v>
      </c>
      <c r="D11" s="9">
        <v>26882583.27</v>
      </c>
      <c r="E11" s="16">
        <v>26280000</v>
      </c>
      <c r="F11" s="9">
        <f t="shared" si="1"/>
        <v>20613766.4714095</v>
      </c>
      <c r="G11" s="9">
        <v>20613766.47</v>
      </c>
      <c r="H11" s="17">
        <v>236330.11429525</v>
      </c>
      <c r="I11" s="9">
        <v>4669845.58134908</v>
      </c>
      <c r="J11" s="9">
        <f t="shared" si="2"/>
        <v>25519942.1656443</v>
      </c>
      <c r="K11" s="9">
        <v>26280000</v>
      </c>
      <c r="L11" s="9">
        <f t="shared" si="0"/>
        <v>-760057.834355667</v>
      </c>
      <c r="M11" s="25"/>
    </row>
    <row r="12" s="1" customFormat="1" ht="22" customHeight="1" spans="1:13">
      <c r="A12" s="18" t="s">
        <v>35</v>
      </c>
      <c r="B12" s="19"/>
      <c r="C12" s="20">
        <f t="shared" ref="C12:K12" si="3">SUM(C4:C11)</f>
        <v>86165579.23</v>
      </c>
      <c r="D12" s="20">
        <f t="shared" si="3"/>
        <v>108274070.05</v>
      </c>
      <c r="E12" s="20">
        <f t="shared" si="3"/>
        <v>113060000</v>
      </c>
      <c r="F12" s="20">
        <f t="shared" si="3"/>
        <v>89953153.8615358</v>
      </c>
      <c r="G12" s="20">
        <f t="shared" si="3"/>
        <v>85692919</v>
      </c>
      <c r="H12" s="20">
        <f t="shared" si="3"/>
        <v>236330.11429525</v>
      </c>
      <c r="I12" s="20">
        <f t="shared" si="3"/>
        <v>20305244.9630917</v>
      </c>
      <c r="J12" s="20">
        <f t="shared" si="3"/>
        <v>106234494.077387</v>
      </c>
      <c r="K12" s="20">
        <f t="shared" si="3"/>
        <v>108010839.57</v>
      </c>
      <c r="L12" s="9">
        <f t="shared" si="0"/>
        <v>-1776345.49261305</v>
      </c>
      <c r="M12" s="25"/>
    </row>
    <row r="13" s="1" customFormat="1" spans="1:13">
      <c r="A13" s="21" t="s">
        <v>38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</row>
    <row r="14" ht="13.5" spans="1:1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</sheetData>
  <mergeCells count="4">
    <mergeCell ref="A1:M1"/>
    <mergeCell ref="L2:M2"/>
    <mergeCell ref="A12:B12"/>
    <mergeCell ref="A13:M14"/>
  </mergeCells>
  <pageMargins left="0.7" right="0.7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</cp:lastModifiedBy>
  <dcterms:created xsi:type="dcterms:W3CDTF">2023-06-27T08:46:00Z</dcterms:created>
  <dcterms:modified xsi:type="dcterms:W3CDTF">2023-09-07T09:09:00Z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F8118F8CF681487186B4C8CD3512352C_13</vt:lpwstr>
  </property>
  <property fmtid="{D5CDD505-2E9C-101B-9397-08002B2CF9AE}" pid="3" name="KSOProductBuildVer">
    <vt:lpwstr>2052-12.1.0.15358</vt:lpwstr>
  </property>
</Properties>
</file>